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'Cashflow'!$A$1:$I$70</definedName>
    <definedName name="_xlnm.Print_Area" localSheetId="0">'P&amp;L'!$A$1:$E$51</definedName>
  </definedNames>
  <calcPr fullCalcOnLoad="1"/>
</workbook>
</file>

<file path=xl/sharedStrings.xml><?xml version="1.0" encoding="utf-8"?>
<sst xmlns="http://schemas.openxmlformats.org/spreadsheetml/2006/main" count="100" uniqueCount="84">
  <si>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</si>
  <si>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</si>
  <si>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</si>
  <si>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</si>
  <si>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</si>
  <si>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</si>
  <si>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</si>
  <si>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</si>
  <si>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</si>
  <si>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</si>
  <si>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</si>
  <si>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</si>
  <si>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</si>
  <si>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</si>
  <si>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</si>
  <si>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 xml:space="preserve">Net profit /(loss) attributable to members of 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</si>
  <si>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</si>
  <si>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</si>
  <si>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</si>
  <si>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</si>
  <si>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</si>
  <si>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</si>
  <si>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</si>
  <si>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</si>
  <si>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</si>
  <si>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</si>
  <si>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</si>
  <si>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</si>
  <si>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</si>
  <si>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</si>
  <si>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</si>
  <si>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</si>
  <si>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</si>
  <si>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Other operating payments</t>
  </si>
  <si>
    <t>Cash Flow from operating activities</t>
  </si>
  <si>
    <t>Investing Activities</t>
  </si>
  <si>
    <t>Financing Activities</t>
  </si>
  <si>
    <t>- Dividends paid</t>
  </si>
  <si>
    <t>- Bank borrowings</t>
  </si>
  <si>
    <t>- Interest paid</t>
  </si>
  <si>
    <t>- Associated companies</t>
  </si>
  <si>
    <t>- Other investment receipts</t>
  </si>
  <si>
    <t>- Property, plant and equipment</t>
  </si>
  <si>
    <t>Net Change in Cash &amp; Cash Equivalents</t>
  </si>
  <si>
    <t>Cash &amp; Cash Equivalents at beginning of year</t>
  </si>
  <si>
    <t xml:space="preserve">The Condensed Income Statements should be read in conjunction with 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</si>
  <si>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</si>
  <si>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</si>
  <si>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</si>
  <si>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</si>
  <si>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Condensed Consolidated Income Statements for the quarter ended 31/3/2003</t>
  </si>
  <si>
    <t>Condensed Consolidated Cash Flow Statements for the quarter ended 31/3/2003</t>
  </si>
  <si>
    <t>3 months</t>
  </si>
  <si>
    <t>ended</t>
  </si>
  <si>
    <t>31.3.2003</t>
  </si>
  <si>
    <t>31.3.2002</t>
  </si>
  <si>
    <t>with the Annual Financial Report for the year ended 31 December 2002</t>
  </si>
  <si>
    <t>31/3/2003</t>
  </si>
  <si>
    <t>31/3/2002</t>
  </si>
  <si>
    <t>the Annual Financial Report for the year ended 31 December 2002</t>
  </si>
  <si>
    <t>Pre - acquisition profits</t>
  </si>
  <si>
    <t>(i)  Basic - based on an average 154,617,967</t>
  </si>
  <si>
    <t xml:space="preserve">     (2002:151,509,660) ordinary shares (sen)</t>
  </si>
  <si>
    <t>Cash &amp; Cash Equivalents at end of quarter</t>
  </si>
  <si>
    <t>- Promissory Note</t>
  </si>
  <si>
    <t>- Issue of shares</t>
  </si>
  <si>
    <t>Note: Acquisition of subsidiary</t>
  </si>
  <si>
    <t xml:space="preserve">During the current quarter under review, the group acquired 100% of the equity interest in United </t>
  </si>
  <si>
    <t>International Enterprises (M) Berhad (UIEM). The fair values of assets acquired and liabilities</t>
  </si>
  <si>
    <t>assumed were as follows:</t>
  </si>
  <si>
    <t>Cash</t>
  </si>
  <si>
    <t>Investments</t>
  </si>
  <si>
    <t>Inventories</t>
  </si>
  <si>
    <t>Accounts receivables</t>
  </si>
  <si>
    <t>Property, plant and equipment</t>
  </si>
  <si>
    <t>Accounts payables</t>
  </si>
  <si>
    <t>Current tax payable</t>
  </si>
  <si>
    <t>Deferred tax</t>
  </si>
  <si>
    <t>Negative goodwill</t>
  </si>
  <si>
    <t>Total purchase consideration</t>
  </si>
  <si>
    <t>Less: Cash of UIEM at acquisition date</t>
  </si>
  <si>
    <t>Net cash flow on acquisition</t>
  </si>
  <si>
    <t>- Other receipts - pre-acquisition profits</t>
  </si>
  <si>
    <t>- Equity investment - acquisition of subsidiary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</si>
</sst>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1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50</v>
      </c>
      <c r="B4" s="1"/>
      <c r="C4" s="1"/>
      <c r="D4" s="1"/>
      <c r="E4" s="1"/>
    </row>
    <row r="5" spans="1:5" ht="15">
      <c r="A5" s="8" t="s">
        <v>49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48</v>
      </c>
    </row>
    <row r="11" spans="1:5" ht="12.75">
      <c r="A11" s="1"/>
      <c r="B11" s="12" t="s">
        <v>57</v>
      </c>
      <c r="C11" s="12" t="s">
        <v>58</v>
      </c>
      <c r="D11" s="12" t="str">
        <f>B11</f>
        <v>31/3/2003</v>
      </c>
      <c r="E11" s="11" t="str">
        <f>C11</f>
        <v>31/3/2002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v>99814</v>
      </c>
      <c r="C14" s="20">
        <v>62492</v>
      </c>
      <c r="D14" s="3">
        <f>99814</f>
        <v>99814</v>
      </c>
      <c r="E14" s="20">
        <v>62492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17</v>
      </c>
      <c r="B16" s="3">
        <v>-69962</v>
      </c>
      <c r="C16" s="20">
        <f>-52270-187</f>
        <v>-52457</v>
      </c>
      <c r="D16" s="3">
        <f>-69962</f>
        <v>-69962</v>
      </c>
      <c r="E16" s="20">
        <f>-52270-187</f>
        <v>-52457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18</v>
      </c>
      <c r="B18" s="3">
        <v>1941</v>
      </c>
      <c r="C18" s="20">
        <v>0</v>
      </c>
      <c r="D18" s="3">
        <v>1941</v>
      </c>
      <c r="E18" s="20">
        <v>0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19</v>
      </c>
      <c r="B20" s="3">
        <f>SUM(B14:B19)</f>
        <v>31793</v>
      </c>
      <c r="C20" s="3">
        <f>SUM(C14:C19)</f>
        <v>10035</v>
      </c>
      <c r="D20" s="3">
        <f>SUM(D14:D19)</f>
        <v>31793</v>
      </c>
      <c r="E20" s="3">
        <f>SUM(E14:E19)</f>
        <v>10035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20</v>
      </c>
      <c r="B22" s="3">
        <v>-49</v>
      </c>
      <c r="C22" s="20">
        <v>-8</v>
      </c>
      <c r="D22" s="3">
        <v>-49</v>
      </c>
      <c r="E22" s="20">
        <v>-8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v>-469</v>
      </c>
      <c r="C25" s="20">
        <v>-196</v>
      </c>
      <c r="D25" s="3">
        <v>-469</v>
      </c>
      <c r="E25" s="20">
        <v>-196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21</v>
      </c>
      <c r="B27" s="3">
        <f>1840-71</f>
        <v>1769</v>
      </c>
      <c r="C27" s="20">
        <v>805</v>
      </c>
      <c r="D27" s="3">
        <f>1840-71</f>
        <v>1769</v>
      </c>
      <c r="E27" s="20">
        <v>805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/>
      <c r="B28" s="3"/>
      <c r="C28" s="20"/>
      <c r="D28" s="3"/>
      <c r="E28" s="20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 t="s">
        <v>22</v>
      </c>
      <c r="B29" s="3">
        <f>SUM(B20:B28)</f>
        <v>33044</v>
      </c>
      <c r="C29" s="3">
        <f>SUM(C20:C28)</f>
        <v>10636</v>
      </c>
      <c r="D29" s="3">
        <f>SUM(D20:D28)</f>
        <v>33044</v>
      </c>
      <c r="E29" s="3">
        <f>SUM(E20:E28)</f>
        <v>10636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3"/>
      <c r="C30" s="20"/>
      <c r="D30" s="3"/>
      <c r="E30" s="2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 t="s">
        <v>23</v>
      </c>
      <c r="B31" s="3">
        <f>-9075</f>
        <v>-9075</v>
      </c>
      <c r="C31" s="20">
        <v>-3039</v>
      </c>
      <c r="D31" s="3">
        <f>-9075</f>
        <v>-9075</v>
      </c>
      <c r="E31" s="20">
        <v>-3039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2:165" ht="12.75">
      <c r="B32" s="3"/>
      <c r="C32" s="20"/>
      <c r="D32" s="3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 t="s">
        <v>24</v>
      </c>
      <c r="B33" s="3">
        <f>B29+B31</f>
        <v>23969</v>
      </c>
      <c r="C33" s="3">
        <f>C29+C31</f>
        <v>7597</v>
      </c>
      <c r="D33" s="3">
        <f>D29+D31</f>
        <v>23969</v>
      </c>
      <c r="E33" s="3">
        <f>E29+E31</f>
        <v>7597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1:165" ht="12.75">
      <c r="A34" s="2"/>
      <c r="B34" s="3"/>
      <c r="C34" s="20"/>
      <c r="D34" s="3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>
      <c r="A35" s="2" t="s">
        <v>26</v>
      </c>
      <c r="B35" s="3">
        <v>0</v>
      </c>
      <c r="C35" s="20">
        <v>0</v>
      </c>
      <c r="D35" s="3">
        <v>0</v>
      </c>
      <c r="E35" s="20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/>
      <c r="B36" s="3"/>
      <c r="C36" s="20"/>
      <c r="D36" s="3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25</v>
      </c>
      <c r="B37" s="3">
        <v>0</v>
      </c>
      <c r="C37" s="20">
        <v>0</v>
      </c>
      <c r="D37" s="3">
        <v>0</v>
      </c>
      <c r="E37" s="20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/>
      <c r="B38" s="3"/>
      <c r="C38" s="20"/>
      <c r="D38" s="3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60</v>
      </c>
      <c r="B39" s="3">
        <f>-5976</f>
        <v>-5976</v>
      </c>
      <c r="C39" s="20">
        <v>0</v>
      </c>
      <c r="D39" s="3">
        <f>-5976</f>
        <v>-5976</v>
      </c>
      <c r="E39" s="20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 customHeight="1">
      <c r="A40" s="2"/>
      <c r="B40" s="3"/>
      <c r="C40" s="20"/>
      <c r="D40" s="3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 customHeight="1">
      <c r="A41" s="2" t="s">
        <v>15</v>
      </c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 t="s">
        <v>16</v>
      </c>
      <c r="B42" s="3">
        <f>B33+B35+B37+B39</f>
        <v>17993</v>
      </c>
      <c r="C42" s="3">
        <f>C33+C35+C37+C39</f>
        <v>7597</v>
      </c>
      <c r="D42" s="3">
        <f>D33+D35+D37+D39</f>
        <v>17993</v>
      </c>
      <c r="E42" s="3">
        <f>E33+E35+E37+E39</f>
        <v>7597</v>
      </c>
      <c r="F42" s="5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/>
      <c r="B43" s="3"/>
      <c r="C43" s="20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>
      <c r="A44" s="2" t="s">
        <v>27</v>
      </c>
      <c r="B44" s="3"/>
      <c r="C44" s="20"/>
      <c r="D44" s="3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14" t="s">
        <v>61</v>
      </c>
      <c r="B45" s="3"/>
      <c r="C45" s="20"/>
      <c r="D45" s="3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" t="s">
        <v>62</v>
      </c>
      <c r="B46" s="15">
        <f>B42*1000/154617967*100</f>
        <v>11.637069319376058</v>
      </c>
      <c r="C46" s="15">
        <f>C42*1000/151509660*100</f>
        <v>5.014201734727673</v>
      </c>
      <c r="D46" s="15">
        <f>D42*1000/154617967*100</f>
        <v>11.637069319376058</v>
      </c>
      <c r="E46" s="15">
        <f>E42*1000/151509660*100</f>
        <v>5.014201734727673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4" t="s">
        <v>12</v>
      </c>
      <c r="B47" s="15">
        <v>0</v>
      </c>
      <c r="C47" s="20">
        <v>0</v>
      </c>
      <c r="D47" s="15">
        <v>0</v>
      </c>
      <c r="E47" s="3">
        <f>E45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9.75" customHeight="1">
      <c r="A48" s="14"/>
      <c r="B48" s="3"/>
      <c r="C48" s="3"/>
      <c r="D48" s="3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8"/>
      <c r="B49" s="3"/>
      <c r="C49" s="20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26" t="s">
        <v>45</v>
      </c>
      <c r="B50" s="15"/>
      <c r="C50" s="3"/>
      <c r="D50" s="15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6" t="s">
        <v>59</v>
      </c>
      <c r="B51" s="3"/>
      <c r="C51" s="3"/>
      <c r="D51" s="19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18"/>
      <c r="B52" s="19"/>
      <c r="C52" s="3"/>
      <c r="D52" s="19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14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7"/>
      <c r="B54" s="3"/>
      <c r="C54" s="3"/>
      <c r="D54" s="3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7"/>
      <c r="B55" s="21"/>
      <c r="C55" s="21"/>
      <c r="D55" s="21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2"/>
      <c r="B56" s="23"/>
      <c r="C56" s="24"/>
      <c r="D56" s="23"/>
      <c r="E56" s="2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2:165" ht="12.75"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38">
      <selection activeCell="L48" sqref="L48"/>
    </sheetView>
  </sheetViews>
  <sheetFormatPr defaultColWidth="9.140625" defaultRowHeight="12.75"/>
  <cols>
    <col min="1" max="1" width="6.8515625" style="0" customWidth="1"/>
    <col min="5" max="5" width="10.8515625" style="0" customWidth="1"/>
    <col min="6" max="7" width="11.2812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51</v>
      </c>
    </row>
    <row r="5" ht="15">
      <c r="A5" s="8" t="s">
        <v>49</v>
      </c>
    </row>
    <row r="7" spans="6:7" ht="12.75">
      <c r="F7" s="27">
        <v>2003</v>
      </c>
      <c r="G7" s="27">
        <v>2002</v>
      </c>
    </row>
    <row r="8" spans="6:7" ht="12.75">
      <c r="F8" s="34" t="s">
        <v>52</v>
      </c>
      <c r="G8" s="34" t="s">
        <v>52</v>
      </c>
    </row>
    <row r="9" spans="6:7" ht="12.75">
      <c r="F9" s="33" t="s">
        <v>53</v>
      </c>
      <c r="G9" s="33" t="s">
        <v>53</v>
      </c>
    </row>
    <row r="10" spans="6:7" ht="12.75">
      <c r="F10" s="28" t="s">
        <v>54</v>
      </c>
      <c r="G10" s="28" t="s">
        <v>55</v>
      </c>
    </row>
    <row r="11" spans="6:7" ht="12.75">
      <c r="F11" s="28" t="s">
        <v>10</v>
      </c>
      <c r="G11" s="28" t="s">
        <v>10</v>
      </c>
    </row>
    <row r="13" ht="12.75">
      <c r="A13" t="s">
        <v>28</v>
      </c>
    </row>
    <row r="14" spans="2:7" ht="12.75">
      <c r="B14" t="s">
        <v>29</v>
      </c>
      <c r="F14" s="6">
        <v>99645</v>
      </c>
      <c r="G14" s="6">
        <v>64010</v>
      </c>
    </row>
    <row r="15" spans="2:7" ht="12.75">
      <c r="B15" t="s">
        <v>30</v>
      </c>
      <c r="F15" s="30">
        <v>-60669</v>
      </c>
      <c r="G15" s="30">
        <f>-39292</f>
        <v>-39292</v>
      </c>
    </row>
    <row r="16" spans="2:7" ht="12.75">
      <c r="B16" t="s">
        <v>31</v>
      </c>
      <c r="F16" s="6">
        <f>SUM(F14:F15)</f>
        <v>38976</v>
      </c>
      <c r="G16" s="6">
        <f>SUM(G14:G15)</f>
        <v>24718</v>
      </c>
    </row>
    <row r="17" spans="6:7" ht="12.75">
      <c r="F17" s="6"/>
      <c r="G17" s="6"/>
    </row>
    <row r="18" spans="1:7" ht="12.75">
      <c r="A18" t="s">
        <v>32</v>
      </c>
      <c r="F18" s="6">
        <v>1941</v>
      </c>
      <c r="G18" s="6">
        <v>0</v>
      </c>
    </row>
    <row r="19" spans="1:7" ht="12.75">
      <c r="A19" t="s">
        <v>47</v>
      </c>
      <c r="F19" s="6">
        <v>-7782</v>
      </c>
      <c r="G19" s="6">
        <v>-881</v>
      </c>
    </row>
    <row r="20" spans="1:7" ht="12.75">
      <c r="A20" t="s">
        <v>33</v>
      </c>
      <c r="F20" s="30">
        <v>0</v>
      </c>
      <c r="G20" s="30">
        <v>-187</v>
      </c>
    </row>
    <row r="21" spans="6:7" ht="12.75">
      <c r="F21" s="6"/>
      <c r="G21" s="6"/>
    </row>
    <row r="22" spans="1:7" ht="12.75">
      <c r="A22" t="s">
        <v>34</v>
      </c>
      <c r="F22" s="6">
        <f>F16+F18+F19+F20</f>
        <v>33135</v>
      </c>
      <c r="G22" s="6">
        <f>G16+G18+G19+G20</f>
        <v>23650</v>
      </c>
    </row>
    <row r="23" spans="6:7" ht="12.75">
      <c r="F23" s="6"/>
      <c r="G23" s="6"/>
    </row>
    <row r="24" spans="1:7" ht="12.75">
      <c r="A24" t="s">
        <v>35</v>
      </c>
      <c r="F24" s="6"/>
      <c r="G24" s="6"/>
    </row>
    <row r="25" spans="2:7" ht="12.75">
      <c r="B25" s="29" t="s">
        <v>83</v>
      </c>
      <c r="F25" s="6">
        <f>-375889</f>
        <v>-375889</v>
      </c>
      <c r="G25" s="6">
        <v>0</v>
      </c>
    </row>
    <row r="26" spans="2:7" ht="12.75">
      <c r="B26" s="29" t="s">
        <v>41</v>
      </c>
      <c r="F26" s="6">
        <f>304+1536-50</f>
        <v>1790</v>
      </c>
      <c r="G26" s="6">
        <v>805</v>
      </c>
    </row>
    <row r="27" spans="2:7" ht="12.75">
      <c r="B27" s="29" t="s">
        <v>42</v>
      </c>
      <c r="F27" s="6">
        <v>-6849</v>
      </c>
      <c r="G27" s="6">
        <v>-5280</v>
      </c>
    </row>
    <row r="28" spans="2:7" ht="12.75">
      <c r="B28" s="29" t="s">
        <v>82</v>
      </c>
      <c r="F28" s="30">
        <v>-5976</v>
      </c>
      <c r="G28" s="30">
        <v>0</v>
      </c>
    </row>
    <row r="29" spans="2:7" ht="12.75">
      <c r="B29" s="29"/>
      <c r="F29" s="6">
        <f>SUM(F25:F28)</f>
        <v>-386924</v>
      </c>
      <c r="G29" s="6">
        <f>SUM(G25:G28)</f>
        <v>-4475</v>
      </c>
    </row>
    <row r="30" spans="6:7" ht="12.75">
      <c r="F30" s="6"/>
      <c r="G30" s="6"/>
    </row>
    <row r="31" spans="1:7" ht="12.75">
      <c r="A31" t="s">
        <v>36</v>
      </c>
      <c r="F31" s="6"/>
      <c r="G31" s="6"/>
    </row>
    <row r="32" spans="2:7" ht="12.75">
      <c r="B32" s="29" t="s">
        <v>37</v>
      </c>
      <c r="F32" s="6">
        <v>-16818</v>
      </c>
      <c r="G32" s="6">
        <v>-15151</v>
      </c>
    </row>
    <row r="33" spans="2:7" ht="12.75">
      <c r="B33" s="29" t="s">
        <v>38</v>
      </c>
      <c r="F33" s="6">
        <v>1540</v>
      </c>
      <c r="G33" s="6">
        <v>0</v>
      </c>
    </row>
    <row r="34" spans="2:7" ht="12.75">
      <c r="B34" s="29" t="s">
        <v>39</v>
      </c>
      <c r="F34" s="6">
        <v>-49</v>
      </c>
      <c r="G34" s="6">
        <v>-8</v>
      </c>
    </row>
    <row r="35" spans="2:7" ht="12.75">
      <c r="B35" s="29" t="s">
        <v>65</v>
      </c>
      <c r="F35" s="6">
        <f>46624+134722</f>
        <v>181346</v>
      </c>
      <c r="G35" s="6">
        <v>0</v>
      </c>
    </row>
    <row r="36" spans="2:7" ht="12.75">
      <c r="B36" s="29" t="s">
        <v>64</v>
      </c>
      <c r="F36" s="6">
        <v>107751</v>
      </c>
      <c r="G36" s="6">
        <v>0</v>
      </c>
    </row>
    <row r="37" spans="2:7" ht="12.75">
      <c r="B37" s="29" t="s">
        <v>40</v>
      </c>
      <c r="F37" s="30">
        <v>3391</v>
      </c>
      <c r="G37" s="30">
        <v>-38</v>
      </c>
    </row>
    <row r="38" spans="6:7" ht="12.75">
      <c r="F38" s="6">
        <f>SUM(F32:F37)</f>
        <v>277161</v>
      </c>
      <c r="G38" s="6">
        <f>SUM(G32:G37)</f>
        <v>-15197</v>
      </c>
    </row>
    <row r="39" spans="6:7" ht="12.75">
      <c r="F39" s="6"/>
      <c r="G39" s="6"/>
    </row>
    <row r="40" spans="1:7" ht="12.75">
      <c r="A40" s="1" t="s">
        <v>43</v>
      </c>
      <c r="B40" s="1"/>
      <c r="C40" s="1"/>
      <c r="D40" s="1"/>
      <c r="E40" s="1"/>
      <c r="F40" s="32">
        <f>F22+F29+F38</f>
        <v>-76628</v>
      </c>
      <c r="G40" s="32">
        <f>G22+G29+G38</f>
        <v>3978</v>
      </c>
    </row>
    <row r="41" spans="6:7" ht="12.75">
      <c r="F41" s="6"/>
      <c r="G41" s="6"/>
    </row>
    <row r="42" spans="1:7" ht="12.75">
      <c r="A42" s="1" t="s">
        <v>44</v>
      </c>
      <c r="B42" s="1"/>
      <c r="C42" s="1"/>
      <c r="D42" s="1"/>
      <c r="E42" s="1"/>
      <c r="F42" s="32">
        <v>170254</v>
      </c>
      <c r="G42" s="32">
        <v>135759</v>
      </c>
    </row>
    <row r="43" spans="6:7" ht="12.75">
      <c r="F43" s="6"/>
      <c r="G43" s="6"/>
    </row>
    <row r="44" spans="1:10" ht="12.75">
      <c r="A44" s="1" t="s">
        <v>63</v>
      </c>
      <c r="B44" s="1"/>
      <c r="C44" s="1"/>
      <c r="D44" s="1"/>
      <c r="E44" s="1"/>
      <c r="F44" s="32">
        <f>F40+F42</f>
        <v>93626</v>
      </c>
      <c r="G44" s="32">
        <f>G40+G42</f>
        <v>139737</v>
      </c>
      <c r="J44" s="31"/>
    </row>
    <row r="45" spans="1:10" ht="12.75">
      <c r="A45" s="1"/>
      <c r="B45" s="1"/>
      <c r="C45" s="1"/>
      <c r="D45" s="1"/>
      <c r="E45" s="1"/>
      <c r="F45" s="32"/>
      <c r="G45" s="32"/>
      <c r="J45" s="31"/>
    </row>
    <row r="46" spans="1:10" ht="12.75">
      <c r="A46" s="1" t="s">
        <v>66</v>
      </c>
      <c r="B46" s="1"/>
      <c r="C46" s="1"/>
      <c r="D46" s="1"/>
      <c r="E46" s="1"/>
      <c r="F46" s="32"/>
      <c r="G46" s="32"/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2" t="s">
        <v>67</v>
      </c>
      <c r="B48" s="1"/>
      <c r="C48" s="1"/>
      <c r="D48" s="1"/>
      <c r="E48" s="1"/>
      <c r="F48" s="32"/>
      <c r="G48" s="32"/>
      <c r="J48" s="31"/>
    </row>
    <row r="49" spans="1:10" ht="12.75">
      <c r="A49" s="2" t="s">
        <v>68</v>
      </c>
      <c r="B49" s="1"/>
      <c r="C49" s="1"/>
      <c r="D49" s="1"/>
      <c r="E49" s="1"/>
      <c r="F49" s="32"/>
      <c r="G49" s="32"/>
      <c r="J49" s="31"/>
    </row>
    <row r="50" spans="1:10" ht="12.75">
      <c r="A50" s="2" t="s">
        <v>69</v>
      </c>
      <c r="B50" s="1"/>
      <c r="C50" s="1"/>
      <c r="D50" s="1"/>
      <c r="E50" s="1"/>
      <c r="F50" s="32"/>
      <c r="G50" s="32"/>
      <c r="J50" s="31"/>
    </row>
    <row r="51" spans="1:10" ht="12.75">
      <c r="A51" s="2"/>
      <c r="B51" s="1"/>
      <c r="C51" s="1"/>
      <c r="D51" s="1"/>
      <c r="E51" s="1"/>
      <c r="F51" s="28" t="s">
        <v>10</v>
      </c>
      <c r="G51" s="32"/>
      <c r="J51" s="31"/>
    </row>
    <row r="52" spans="1:10" ht="12.75">
      <c r="A52" s="1"/>
      <c r="B52" s="1"/>
      <c r="C52" s="1"/>
      <c r="D52" s="1"/>
      <c r="E52" s="1"/>
      <c r="F52" s="32"/>
      <c r="G52" s="32"/>
      <c r="J52" s="31"/>
    </row>
    <row r="53" spans="1:10" ht="12.75">
      <c r="A53" s="2" t="s">
        <v>70</v>
      </c>
      <c r="B53" s="1"/>
      <c r="C53" s="1"/>
      <c r="D53" s="1"/>
      <c r="E53" s="1"/>
      <c r="F53" s="3">
        <v>65033</v>
      </c>
      <c r="G53" s="32"/>
      <c r="J53" s="31"/>
    </row>
    <row r="54" spans="1:10" ht="12.75">
      <c r="A54" s="2" t="s">
        <v>72</v>
      </c>
      <c r="B54" s="1"/>
      <c r="C54" s="1"/>
      <c r="D54" s="1"/>
      <c r="E54" s="1"/>
      <c r="F54" s="3">
        <v>2835</v>
      </c>
      <c r="G54" s="32"/>
      <c r="J54" s="31"/>
    </row>
    <row r="55" spans="1:10" ht="12.75">
      <c r="A55" s="2" t="s">
        <v>73</v>
      </c>
      <c r="B55" s="1"/>
      <c r="C55" s="1"/>
      <c r="D55" s="1"/>
      <c r="E55" s="1"/>
      <c r="F55" s="3">
        <v>2912</v>
      </c>
      <c r="G55" s="32"/>
      <c r="J55" s="31"/>
    </row>
    <row r="56" spans="1:10" ht="12.75">
      <c r="A56" s="2" t="s">
        <v>71</v>
      </c>
      <c r="B56" s="1"/>
      <c r="C56" s="1"/>
      <c r="D56" s="1"/>
      <c r="E56" s="1"/>
      <c r="F56" s="3">
        <v>7318</v>
      </c>
      <c r="G56" s="32"/>
      <c r="J56" s="31"/>
    </row>
    <row r="57" spans="1:10" ht="12.75">
      <c r="A57" s="2" t="s">
        <v>74</v>
      </c>
      <c r="B57" s="1"/>
      <c r="C57" s="1"/>
      <c r="D57" s="1"/>
      <c r="E57" s="1"/>
      <c r="F57" s="3">
        <v>407530</v>
      </c>
      <c r="G57" s="32"/>
      <c r="J57" s="31"/>
    </row>
    <row r="58" spans="1:10" ht="12.75">
      <c r="A58" s="2" t="s">
        <v>75</v>
      </c>
      <c r="B58" s="1"/>
      <c r="C58" s="1"/>
      <c r="D58" s="1"/>
      <c r="E58" s="1"/>
      <c r="F58" s="3">
        <v>-5565</v>
      </c>
      <c r="G58" s="32"/>
      <c r="J58" s="31"/>
    </row>
    <row r="59" spans="1:10" ht="12.75">
      <c r="A59" s="2" t="s">
        <v>76</v>
      </c>
      <c r="B59" s="1"/>
      <c r="C59" s="1"/>
      <c r="D59" s="1"/>
      <c r="E59" s="1"/>
      <c r="F59" s="3">
        <v>-5416</v>
      </c>
      <c r="G59" s="32"/>
      <c r="J59" s="31"/>
    </row>
    <row r="60" spans="1:10" ht="12.75">
      <c r="A60" s="2" t="s">
        <v>77</v>
      </c>
      <c r="B60" s="1"/>
      <c r="C60" s="1"/>
      <c r="D60" s="1"/>
      <c r="E60" s="1"/>
      <c r="F60" s="3">
        <v>-33558</v>
      </c>
      <c r="G60" s="32"/>
      <c r="J60" s="31"/>
    </row>
    <row r="61" spans="1:10" ht="12.75">
      <c r="A61" s="2" t="s">
        <v>78</v>
      </c>
      <c r="B61" s="1"/>
      <c r="C61" s="1"/>
      <c r="D61" s="1"/>
      <c r="E61" s="1"/>
      <c r="F61" s="35">
        <v>-167</v>
      </c>
      <c r="G61" s="32"/>
      <c r="J61" s="31"/>
    </row>
    <row r="62" spans="1:10" ht="12.75">
      <c r="A62" s="2"/>
      <c r="B62" s="1"/>
      <c r="C62" s="1"/>
      <c r="D62" s="1"/>
      <c r="E62" s="1"/>
      <c r="F62" s="3"/>
      <c r="G62" s="32"/>
      <c r="J62" s="31"/>
    </row>
    <row r="63" spans="1:10" ht="12.75">
      <c r="A63" s="2" t="s">
        <v>79</v>
      </c>
      <c r="B63" s="1"/>
      <c r="C63" s="1"/>
      <c r="D63" s="1"/>
      <c r="E63" s="1"/>
      <c r="F63" s="3">
        <f>SUM(F53:F62)</f>
        <v>440922</v>
      </c>
      <c r="G63" s="32"/>
      <c r="J63" s="31"/>
    </row>
    <row r="64" spans="1:10" ht="12.75">
      <c r="A64" s="2" t="s">
        <v>80</v>
      </c>
      <c r="B64" s="1"/>
      <c r="C64" s="1"/>
      <c r="D64" s="1"/>
      <c r="E64" s="1"/>
      <c r="F64" s="35">
        <v>-65033</v>
      </c>
      <c r="G64" s="32"/>
      <c r="J64" s="31"/>
    </row>
    <row r="65" spans="1:10" ht="12.75">
      <c r="A65" s="2"/>
      <c r="B65" s="1"/>
      <c r="C65" s="1"/>
      <c r="D65" s="1"/>
      <c r="E65" s="1"/>
      <c r="F65" s="24"/>
      <c r="G65" s="32"/>
      <c r="J65" s="31"/>
    </row>
    <row r="66" spans="1:10" ht="13.5" thickBot="1">
      <c r="A66" s="2" t="s">
        <v>81</v>
      </c>
      <c r="B66" s="1"/>
      <c r="C66" s="1"/>
      <c r="D66" s="1"/>
      <c r="E66" s="1"/>
      <c r="F66" s="36">
        <f>SUM(F63:F65)</f>
        <v>375889</v>
      </c>
      <c r="G66" s="32"/>
      <c r="J66" s="31"/>
    </row>
    <row r="67" ht="12.75">
      <c r="F67" s="6"/>
    </row>
    <row r="68" ht="12.75">
      <c r="A68" s="26" t="s">
        <v>46</v>
      </c>
    </row>
    <row r="69" ht="12.75">
      <c r="A69" s="26" t="s">
        <v>56</v>
      </c>
    </row>
  </sheetData>
  <printOptions/>
  <pageMargins left="0.75" right="0.75" top="1" bottom="1" header="0.5" footer="0.5"/>
  <pageSetup horizontalDpi="600" verticalDpi="600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2003-05-05T08:39:11Z</cp:lastPrinted>
  <dcterms:created xsi:type="dcterms:W3CDTF">1999-11-19T08:35:48Z</dcterms:created>
  <dcterms:modified xsi:type="dcterms:W3CDTF">2003-05-05T08:45:33Z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